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\Desktop\180719\MONTANERAS\MONTANERA 2025-26\"/>
    </mc:Choice>
  </mc:AlternateContent>
  <xr:revisionPtr revIDLastSave="0" documentId="8_{B05DB202-3C16-4F37-86BB-43ADF82D37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K30" i="1" l="1"/>
  <c r="I31" i="1"/>
  <c r="I32" i="1"/>
  <c r="I33" i="1"/>
  <c r="I34" i="1"/>
  <c r="I35" i="1"/>
  <c r="I30" i="1"/>
  <c r="I24" i="1"/>
  <c r="I23" i="1"/>
  <c r="E24" i="1"/>
  <c r="E23" i="1"/>
  <c r="G23" i="1"/>
  <c r="I14" i="1"/>
  <c r="I13" i="1"/>
  <c r="G13" i="1"/>
  <c r="E14" i="1"/>
  <c r="E13" i="1"/>
  <c r="C9" i="1"/>
  <c r="C8" i="1"/>
  <c r="I9" i="1"/>
  <c r="I8" i="1"/>
  <c r="G8" i="1"/>
  <c r="I10" i="1"/>
  <c r="G10" i="1"/>
  <c r="E10" i="1"/>
  <c r="E9" i="1"/>
  <c r="E8" i="1"/>
  <c r="I4" i="1"/>
  <c r="I3" i="1"/>
  <c r="G4" i="1"/>
  <c r="G3" i="1"/>
  <c r="E5" i="1"/>
  <c r="E4" i="1"/>
  <c r="E3" i="1"/>
  <c r="H36" i="1"/>
  <c r="K36" i="1" s="1"/>
  <c r="G36" i="1"/>
  <c r="E36" i="1"/>
  <c r="J36" i="1"/>
  <c r="I36" i="1" l="1"/>
  <c r="H5" i="1"/>
  <c r="F5" i="1"/>
  <c r="D5" i="1"/>
  <c r="I19" i="1"/>
  <c r="I18" i="1"/>
  <c r="G20" i="1"/>
  <c r="G18" i="1"/>
  <c r="E20" i="1"/>
  <c r="E19" i="1"/>
  <c r="E18" i="1"/>
  <c r="C19" i="1"/>
  <c r="C18" i="1"/>
  <c r="B4" i="1"/>
  <c r="B3" i="1"/>
  <c r="B5" i="1" s="1"/>
  <c r="G5" i="1" l="1"/>
  <c r="C3" i="1"/>
  <c r="I5" i="1"/>
  <c r="C4" i="1"/>
  <c r="K31" i="1"/>
  <c r="K32" i="1"/>
  <c r="K33" i="1"/>
  <c r="K34" i="1"/>
  <c r="K35" i="1"/>
  <c r="G35" i="1"/>
  <c r="G34" i="1"/>
  <c r="G33" i="1"/>
  <c r="G32" i="1"/>
  <c r="G31" i="1"/>
  <c r="G30" i="1"/>
  <c r="D20" i="1" l="1"/>
  <c r="H20" i="1"/>
  <c r="F20" i="1"/>
</calcChain>
</file>

<file path=xl/sharedStrings.xml><?xml version="1.0" encoding="utf-8"?>
<sst xmlns="http://schemas.openxmlformats.org/spreadsheetml/2006/main" count="86" uniqueCount="30">
  <si>
    <t>%</t>
  </si>
  <si>
    <t>BELLOTA 2023/2024</t>
  </si>
  <si>
    <t>CAMPAÑA 2023/2024</t>
  </si>
  <si>
    <t>BELLOTA NORMA</t>
  </si>
  <si>
    <t>BELLOTA DO</t>
  </si>
  <si>
    <t>TOTAL BELLOTA 2022/2023</t>
  </si>
  <si>
    <t>CAMPAÑA 2022/2023</t>
  </si>
  <si>
    <t>TOTAL</t>
  </si>
  <si>
    <t>BELLOTA 100% IB</t>
  </si>
  <si>
    <t>BELLOTA  50% IB</t>
  </si>
  <si>
    <t>BELLOTA 75% IB</t>
  </si>
  <si>
    <t>CAMPAÑA 2021/2022</t>
  </si>
  <si>
    <t>TOTAL BELLOTA 2021/2022</t>
  </si>
  <si>
    <t xml:space="preserve">BELLOTA NORMA </t>
  </si>
  <si>
    <t>TOTAL BELLOTA 2023/2024</t>
  </si>
  <si>
    <t>BELLOTA 2024/2025</t>
  </si>
  <si>
    <t>BELLOTA 2025/2026</t>
  </si>
  <si>
    <t>CAMPAÑA 2025/2026</t>
  </si>
  <si>
    <t>CAMPAÑA 2024/2025</t>
  </si>
  <si>
    <t>TOTAL BELLOTA 2025/2026</t>
  </si>
  <si>
    <t>TOTAL BELLOTA 2024/2025</t>
  </si>
  <si>
    <t>BELLOTA 2021/2022</t>
  </si>
  <si>
    <t>BELLOTA 2022/2023</t>
  </si>
  <si>
    <t>ANDALUCÍA</t>
  </si>
  <si>
    <t>EXTREMADURA</t>
  </si>
  <si>
    <t>CASTILLA Y LEÓN</t>
  </si>
  <si>
    <t>CASTILLA LA MANCHA</t>
  </si>
  <si>
    <t>PORTUGAL</t>
  </si>
  <si>
    <t>MADRID</t>
  </si>
  <si>
    <t>DATOS CAMPAÑAS DE MONTANERA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</si>
</sst>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2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b/>
      <sz val="12"/>
      <name val="Aptos Narrow"/>
      <family val="2"/>
    </font>
    <font>
      <sz val="10"/>
      <color rgb="FF000000"/>
      <name val="Aptos Narrow"/>
      <family val="2"/>
    </font>
    <font>
      <b/>
      <sz val="11"/>
      <color rgb="FFFFFFFF"/>
      <name val="Aptos Narrow"/>
      <family val="2"/>
    </font>
    <font>
      <b/>
      <sz val="24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D6DCE4"/>
      </patternFill>
    </fill>
    <fill>
      <patternFill patternType="solid">
        <fgColor rgb="FF8EA9DB"/>
      </patternFill>
    </fill>
    <fill>
      <patternFill patternType="solid">
        <fgColor rgb="FFE2EFDA"/>
      </patternFill>
    </fill>
    <fill>
      <patternFill patternType="solid">
        <fgColor rgb="FFD9E1F2"/>
      </patternFill>
    </fill>
    <fill>
      <patternFill patternType="solid">
        <fgColor rgb="FFF8CBAD"/>
      </patternFill>
    </fill>
    <fill>
      <patternFill patternType="solid">
        <fgColor rgb="FFC00000"/>
        <bgColor indexed="64"/>
      </patternFill>
    </fill>
    <fill>
      <patternFill patternType="solid">
        <fgColor rgb="FFE2F0DB"/>
        <bgColor indexed="64"/>
      </patternFill>
    </fill>
    <fill>
      <patternFill patternType="solid">
        <fgColor rgb="FFFFF3CC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shrinkToFit="1"/>
    </xf>
    <xf numFmtId="164" fontId="4" fillId="0" borderId="6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0" fontId="4" fillId="0" borderId="6" xfId="0" applyNumberFormat="1" applyFont="1" applyBorder="1" applyAlignment="1">
      <alignment horizontal="center" vertical="center" shrinkToFit="1"/>
    </xf>
    <xf numFmtId="164" fontId="7" fillId="7" borderId="0" xfId="0" applyNumberFormat="1" applyFont="1" applyFill="1" applyAlignment="1">
      <alignment horizontal="center" vertical="center" shrinkToFit="1"/>
    </xf>
    <xf numFmtId="9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3" fontId="4" fillId="8" borderId="8" xfId="0" applyNumberFormat="1" applyFont="1" applyFill="1" applyBorder="1" applyAlignment="1">
      <alignment horizontal="center" vertical="center" shrinkToFit="1"/>
    </xf>
    <xf numFmtId="3" fontId="4" fillId="8" borderId="10" xfId="0" applyNumberFormat="1" applyFont="1" applyFill="1" applyBorder="1" applyAlignment="1">
      <alignment horizontal="center" vertical="center" shrinkToFit="1"/>
    </xf>
    <xf numFmtId="0" fontId="5" fillId="9" borderId="1" xfId="0" applyFont="1" applyFill="1" applyBorder="1" applyAlignment="1">
      <alignment horizontal="left" vertical="center" wrapText="1"/>
    </xf>
    <xf numFmtId="3" fontId="4" fillId="9" borderId="8" xfId="0" applyNumberFormat="1" applyFont="1" applyFill="1" applyBorder="1" applyAlignment="1">
      <alignment horizontal="center" vertical="center" shrinkToFit="1"/>
    </xf>
    <xf numFmtId="3" fontId="4" fillId="9" borderId="9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3" fontId="4" fillId="4" borderId="10" xfId="0" applyNumberFormat="1" applyFont="1" applyFill="1" applyBorder="1" applyAlignment="1">
      <alignment horizontal="center" vertical="center" shrinkToFit="1"/>
    </xf>
    <xf numFmtId="3" fontId="4" fillId="4" borderId="9" xfId="0" applyNumberFormat="1" applyFont="1" applyFill="1" applyBorder="1" applyAlignment="1">
      <alignment horizontal="center" vertical="center" shrinkToFit="1"/>
    </xf>
    <xf numFmtId="1" fontId="4" fillId="9" borderId="1" xfId="0" applyNumberFormat="1" applyFont="1" applyFill="1" applyBorder="1" applyAlignment="1">
      <alignment horizontal="center" vertical="center" shrinkToFit="1"/>
    </xf>
    <xf numFmtId="3" fontId="4" fillId="9" borderId="1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3CC"/>
      <color rgb="FFE2F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800735</xdr:colOff>
      <xdr:row>0</xdr:row>
      <xdr:rowOff>277993</xdr:rowOff>
    </xdr:from>
    <xdr:to>
      <xdr:col>14</xdr:col>
      <xdr:colOff>276225</xdr:colOff>
      <xdr:row>14</xdr:row>
      <xdr:rowOff>50166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4F97F9-B66D-D2C2-8C01-5AC23949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64185" y="277993"/>
          <a:ext cx="3847465" cy="3344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tabSelected="1" topLeftCell="A31" zoomScale="80" zoomScaleNormal="80" workbookViewId="0">
      <selection activeCell="E47" sqref="E47"/>
    </sheetView>
  </sheetViews>
  <sheetFormatPr baseColWidth="10" defaultColWidth="9" defaultRowHeight="13.8" x14ac:dyDescent="0.25"/>
  <cols>
    <col min="1" max="1" width="33.5546875" style="1" customWidth="1"/>
    <col min="2" max="2" width="20.77734375" style="1" customWidth="1"/>
    <col min="3" max="3" width="15.77734375" style="1" customWidth="1"/>
    <col min="4" max="4" width="20.77734375" style="1" customWidth="1"/>
    <col min="5" max="5" width="15.77734375" style="1" customWidth="1"/>
    <col min="6" max="6" width="20.77734375" style="1" customWidth="1"/>
    <col min="7" max="7" width="15.77734375" style="1" customWidth="1"/>
    <col min="8" max="8" width="20.77734375" style="1" customWidth="1"/>
    <col min="9" max="9" width="15.77734375" style="1" customWidth="1"/>
    <col min="10" max="10" width="20.77734375" style="1" customWidth="1"/>
    <col min="11" max="11" width="15.77734375" style="1" customWidth="1"/>
    <col min="12" max="19" width="9" style="1" customWidth="1"/>
    <col min="20" max="16384" width="9" style="1"/>
  </cols>
  <sheetData>
    <row r="1" spans="1:35" ht="39.75" customHeight="1" x14ac:dyDescent="0.25">
      <c r="A1" s="47" t="s">
        <v>29</v>
      </c>
      <c r="B1" s="48"/>
      <c r="C1" s="48"/>
      <c r="D1" s="48"/>
      <c r="E1" s="48"/>
      <c r="F1" s="48"/>
      <c r="G1" s="48"/>
      <c r="H1" s="48"/>
      <c r="I1" s="48"/>
    </row>
    <row r="2" spans="1:35" ht="19.95" customHeight="1" x14ac:dyDescent="0.25">
      <c r="A2" s="23" t="s">
        <v>17</v>
      </c>
      <c r="B2" s="24" t="s">
        <v>7</v>
      </c>
      <c r="C2" s="2" t="s">
        <v>0</v>
      </c>
      <c r="D2" s="25" t="s">
        <v>8</v>
      </c>
      <c r="E2" s="2" t="s">
        <v>0</v>
      </c>
      <c r="F2" s="25" t="s">
        <v>9</v>
      </c>
      <c r="G2" s="2" t="s">
        <v>0</v>
      </c>
      <c r="H2" s="25" t="s">
        <v>10</v>
      </c>
      <c r="I2" s="3" t="s">
        <v>0</v>
      </c>
    </row>
    <row r="3" spans="1:35" ht="19.95" customHeight="1" x14ac:dyDescent="0.25">
      <c r="A3" s="26" t="s">
        <v>13</v>
      </c>
      <c r="B3" s="27">
        <f>SUM(AA3,AC3,AE3)</f>
        <v>497245</v>
      </c>
      <c r="C3" s="4">
        <f>B3/$B$5</f>
        <v>0.83138825260412308</v>
      </c>
      <c r="D3" s="28">
        <v>306548</v>
      </c>
      <c r="E3" s="4">
        <f>D3/$D$5</f>
        <v>0.8033944324179827</v>
      </c>
      <c r="F3" s="28">
        <v>171781</v>
      </c>
      <c r="G3" s="4">
        <f>F3/$F$5</f>
        <v>0.94421480789314571</v>
      </c>
      <c r="H3" s="28">
        <v>18916</v>
      </c>
      <c r="I3" s="5">
        <f>H3/$H$5</f>
        <v>0.54680002312539744</v>
      </c>
      <c r="AA3" s="1">
        <v>306548</v>
      </c>
      <c r="AB3" s="1">
        <v>0.8033944324179827</v>
      </c>
      <c r="AC3" s="1">
        <v>18916</v>
      </c>
      <c r="AD3" s="1">
        <v>0.54680002312539744</v>
      </c>
      <c r="AE3" s="1">
        <v>171781</v>
      </c>
      <c r="AF3" s="1">
        <v>0.94421480789314571</v>
      </c>
    </row>
    <row r="4" spans="1:35" ht="19.95" customHeight="1" x14ac:dyDescent="0.25">
      <c r="A4" s="29" t="s">
        <v>4</v>
      </c>
      <c r="B4" s="30">
        <f>SUM(AA4,AC4,AE4)</f>
        <v>100845</v>
      </c>
      <c r="C4" s="4">
        <f>B4/$B$5</f>
        <v>0.16861174739587687</v>
      </c>
      <c r="D4" s="31">
        <v>75018</v>
      </c>
      <c r="E4" s="4">
        <f>D4/$D$5</f>
        <v>0.19660556758201728</v>
      </c>
      <c r="F4" s="31">
        <v>10149</v>
      </c>
      <c r="G4" s="4">
        <f>F4/$F$5</f>
        <v>5.5785192106854287E-2</v>
      </c>
      <c r="H4" s="31">
        <v>15678</v>
      </c>
      <c r="I4" s="5">
        <f>H4/$H$5</f>
        <v>0.45319997687460251</v>
      </c>
      <c r="AA4" s="1">
        <v>75018</v>
      </c>
      <c r="AB4" s="1">
        <v>0.19660556758201728</v>
      </c>
      <c r="AC4" s="1">
        <v>15678</v>
      </c>
      <c r="AD4" s="1">
        <v>0.45319997687460251</v>
      </c>
      <c r="AE4" s="1">
        <v>10149</v>
      </c>
      <c r="AF4" s="1">
        <v>5.5785192106854287E-2</v>
      </c>
    </row>
    <row r="5" spans="1:35" ht="19.95" customHeight="1" x14ac:dyDescent="0.25">
      <c r="A5" s="23" t="s">
        <v>19</v>
      </c>
      <c r="B5" s="32">
        <f>SUM(B3:B4)</f>
        <v>598090</v>
      </c>
      <c r="C5" s="7"/>
      <c r="D5" s="32">
        <f>SUM(D3:D4)</f>
        <v>381566</v>
      </c>
      <c r="E5" s="8">
        <f>D5/B5</f>
        <v>0.63797421792706788</v>
      </c>
      <c r="F5" s="32">
        <f>SUM(F3:F4)</f>
        <v>181930</v>
      </c>
      <c r="G5" s="8">
        <f>F5/B5</f>
        <v>0.30418498888127204</v>
      </c>
      <c r="H5" s="32">
        <f>SUM(H3:H4)</f>
        <v>34594</v>
      </c>
      <c r="I5" s="5">
        <f>H5/B5</f>
        <v>5.784079319166012E-2</v>
      </c>
      <c r="AA5" s="1">
        <v>381566</v>
      </c>
      <c r="AC5" s="1">
        <v>34594</v>
      </c>
      <c r="AE5" s="1">
        <v>181930</v>
      </c>
    </row>
    <row r="7" spans="1:35" ht="19.95" customHeight="1" x14ac:dyDescent="0.25">
      <c r="A7" s="23" t="s">
        <v>18</v>
      </c>
      <c r="B7" s="24" t="s">
        <v>7</v>
      </c>
      <c r="C7" s="2"/>
      <c r="D7" s="25" t="s">
        <v>8</v>
      </c>
      <c r="E7" s="2"/>
      <c r="F7" s="25" t="s">
        <v>9</v>
      </c>
      <c r="G7" s="2"/>
      <c r="H7" s="25" t="s">
        <v>10</v>
      </c>
      <c r="I7" s="3"/>
    </row>
    <row r="8" spans="1:35" ht="19.95" customHeight="1" x14ac:dyDescent="0.25">
      <c r="A8" s="26" t="s">
        <v>13</v>
      </c>
      <c r="B8" s="27">
        <v>496298</v>
      </c>
      <c r="C8" s="4">
        <f>B8/$B$10</f>
        <v>0.85470624198117673</v>
      </c>
      <c r="D8" s="28">
        <v>316716</v>
      </c>
      <c r="E8" s="4">
        <f>D8/$D$10</f>
        <v>0.81735692460153608</v>
      </c>
      <c r="F8" s="28">
        <v>161058</v>
      </c>
      <c r="G8" s="4">
        <f>F8/F10</f>
        <v>1</v>
      </c>
      <c r="H8" s="28">
        <v>18524</v>
      </c>
      <c r="I8" s="5">
        <f>H8/$H$10</f>
        <v>0.57673028425542516</v>
      </c>
    </row>
    <row r="9" spans="1:35" ht="19.95" customHeight="1" x14ac:dyDescent="0.25">
      <c r="A9" s="29" t="s">
        <v>4</v>
      </c>
      <c r="B9" s="30">
        <v>84367</v>
      </c>
      <c r="C9" s="4">
        <f>B9/$B$10</f>
        <v>0.14529375801882324</v>
      </c>
      <c r="D9" s="31">
        <v>70772</v>
      </c>
      <c r="E9" s="4">
        <f>D9/$D$10</f>
        <v>0.18264307539846394</v>
      </c>
      <c r="F9" s="31"/>
      <c r="G9" s="6">
        <v>0</v>
      </c>
      <c r="H9" s="31">
        <v>13595</v>
      </c>
      <c r="I9" s="5">
        <f>H9/$H$10</f>
        <v>0.42326971574457484</v>
      </c>
      <c r="AA9" s="1" t="s">
        <v>18</v>
      </c>
      <c r="AB9" s="1" t="s">
        <v>7</v>
      </c>
      <c r="AC9" s="1" t="s">
        <v>0</v>
      </c>
      <c r="AD9" s="1" t="s">
        <v>8</v>
      </c>
      <c r="AE9" s="1" t="s">
        <v>0</v>
      </c>
      <c r="AF9" s="1" t="s">
        <v>9</v>
      </c>
      <c r="AG9" s="1" t="s">
        <v>0</v>
      </c>
      <c r="AH9" s="1" t="s">
        <v>10</v>
      </c>
      <c r="AI9" s="1" t="s">
        <v>0</v>
      </c>
    </row>
    <row r="10" spans="1:35" ht="19.95" customHeight="1" x14ac:dyDescent="0.25">
      <c r="A10" s="23" t="s">
        <v>20</v>
      </c>
      <c r="B10" s="32">
        <v>580665</v>
      </c>
      <c r="C10" s="7"/>
      <c r="D10" s="32">
        <v>387488</v>
      </c>
      <c r="E10" s="8">
        <f>D10/$B$10</f>
        <v>0.66731764442492658</v>
      </c>
      <c r="F10" s="32">
        <v>161058</v>
      </c>
      <c r="G10" s="8">
        <f>F10/$B$10</f>
        <v>0.27736818992017775</v>
      </c>
      <c r="H10" s="32">
        <v>32119</v>
      </c>
      <c r="I10" s="8">
        <f>H10/$B$10</f>
        <v>5.5314165654895678E-2</v>
      </c>
      <c r="AA10" s="1" t="s">
        <v>13</v>
      </c>
      <c r="AB10" s="1">
        <v>496298</v>
      </c>
      <c r="AC10" s="1">
        <v>0.85470624198117673</v>
      </c>
      <c r="AD10" s="1">
        <v>316716</v>
      </c>
      <c r="AE10" s="1">
        <v>0.63815691378969897</v>
      </c>
      <c r="AF10" s="1">
        <v>161058</v>
      </c>
      <c r="AG10" s="1">
        <v>0.32451873672672465</v>
      </c>
      <c r="AH10" s="1">
        <v>18524</v>
      </c>
      <c r="AI10" s="1">
        <v>3.7324349483576401E-2</v>
      </c>
    </row>
    <row r="11" spans="1:35" x14ac:dyDescent="0.25">
      <c r="AA11" s="1" t="s">
        <v>4</v>
      </c>
      <c r="AB11" s="1">
        <v>84367</v>
      </c>
      <c r="AC11" s="1">
        <v>0.14529375801882324</v>
      </c>
      <c r="AD11" s="1">
        <v>70772</v>
      </c>
      <c r="AE11" s="1">
        <v>0.83885879550061038</v>
      </c>
      <c r="AG11" s="1">
        <v>0</v>
      </c>
      <c r="AH11" s="1">
        <v>13595</v>
      </c>
      <c r="AI11" s="1">
        <v>0.16114120449938957</v>
      </c>
    </row>
    <row r="12" spans="1:35" ht="19.95" customHeight="1" x14ac:dyDescent="0.25">
      <c r="A12" s="23" t="s">
        <v>2</v>
      </c>
      <c r="B12" s="24" t="s">
        <v>7</v>
      </c>
      <c r="C12" s="2" t="s">
        <v>0</v>
      </c>
      <c r="D12" s="25" t="s">
        <v>8</v>
      </c>
      <c r="E12" s="2" t="s">
        <v>0</v>
      </c>
      <c r="F12" s="25" t="s">
        <v>9</v>
      </c>
      <c r="G12" s="2" t="s">
        <v>0</v>
      </c>
      <c r="H12" s="25" t="s">
        <v>10</v>
      </c>
      <c r="I12" s="3" t="s">
        <v>0</v>
      </c>
      <c r="AA12" s="1" t="s">
        <v>20</v>
      </c>
      <c r="AB12" s="1">
        <v>580665</v>
      </c>
      <c r="AD12" s="1">
        <v>387488</v>
      </c>
      <c r="AE12" s="1">
        <v>0.66731764442492658</v>
      </c>
      <c r="AF12" s="1">
        <v>161058</v>
      </c>
      <c r="AG12" s="1">
        <v>0.27736818992017775</v>
      </c>
      <c r="AH12" s="1">
        <v>32119</v>
      </c>
      <c r="AI12" s="1">
        <v>5.5314165654895678E-2</v>
      </c>
    </row>
    <row r="13" spans="1:35" ht="19.95" customHeight="1" x14ac:dyDescent="0.25">
      <c r="A13" s="26" t="s">
        <v>13</v>
      </c>
      <c r="B13" s="27">
        <v>498375</v>
      </c>
      <c r="C13" s="4">
        <v>0.84145878181587941</v>
      </c>
      <c r="D13" s="28">
        <v>311662</v>
      </c>
      <c r="E13" s="4">
        <f>D13/$D$15</f>
        <v>0.79889571306995866</v>
      </c>
      <c r="F13" s="28">
        <v>163808</v>
      </c>
      <c r="G13" s="4">
        <f>F13/$F$15</f>
        <v>1</v>
      </c>
      <c r="H13" s="28">
        <v>22905</v>
      </c>
      <c r="I13" s="4">
        <f>H13/$H$15</f>
        <v>0.59724648640191913</v>
      </c>
    </row>
    <row r="14" spans="1:35" ht="19.95" customHeight="1" x14ac:dyDescent="0.25">
      <c r="A14" s="29" t="s">
        <v>4</v>
      </c>
      <c r="B14" s="30">
        <v>93900</v>
      </c>
      <c r="C14" s="4">
        <v>0.15854121818412056</v>
      </c>
      <c r="D14" s="31">
        <v>78454</v>
      </c>
      <c r="E14" s="4">
        <f>D14/$D$15</f>
        <v>0.20110428693004131</v>
      </c>
      <c r="F14" s="31"/>
      <c r="G14" s="6">
        <v>0</v>
      </c>
      <c r="H14" s="31">
        <v>15446</v>
      </c>
      <c r="I14" s="4">
        <f>H14/$H$15</f>
        <v>0.40275351359808087</v>
      </c>
    </row>
    <row r="15" spans="1:35" ht="19.95" customHeight="1" x14ac:dyDescent="0.25">
      <c r="A15" s="23" t="s">
        <v>14</v>
      </c>
      <c r="B15" s="32">
        <v>592275</v>
      </c>
      <c r="C15" s="7"/>
      <c r="D15" s="32">
        <v>390116</v>
      </c>
      <c r="E15" s="8">
        <v>0.65867375796716054</v>
      </c>
      <c r="F15" s="32">
        <v>163808</v>
      </c>
      <c r="G15" s="8">
        <v>0.27657422649951457</v>
      </c>
      <c r="H15" s="32">
        <v>38351</v>
      </c>
      <c r="I15" s="5">
        <v>6.4752015533324894E-2</v>
      </c>
    </row>
    <row r="16" spans="1:35" ht="16.8" customHeight="1" x14ac:dyDescent="0.25">
      <c r="A16" s="33"/>
      <c r="B16" s="9"/>
      <c r="C16" s="9"/>
      <c r="D16" s="9"/>
      <c r="E16" s="9"/>
      <c r="F16" s="9"/>
      <c r="G16" s="9"/>
      <c r="H16" s="9"/>
      <c r="I16" s="10"/>
    </row>
    <row r="17" spans="1:12" ht="19.95" customHeight="1" x14ac:dyDescent="0.25">
      <c r="A17" s="23" t="s">
        <v>6</v>
      </c>
      <c r="B17" s="24" t="s">
        <v>7</v>
      </c>
      <c r="C17" s="2" t="s">
        <v>0</v>
      </c>
      <c r="D17" s="25" t="s">
        <v>8</v>
      </c>
      <c r="E17" s="2" t="s">
        <v>0</v>
      </c>
      <c r="F17" s="25" t="s">
        <v>9</v>
      </c>
      <c r="G17" s="2" t="s">
        <v>0</v>
      </c>
      <c r="H17" s="25" t="s">
        <v>10</v>
      </c>
      <c r="I17" s="11" t="s">
        <v>0</v>
      </c>
    </row>
    <row r="18" spans="1:12" ht="19.95" customHeight="1" x14ac:dyDescent="0.25">
      <c r="A18" s="26" t="s">
        <v>3</v>
      </c>
      <c r="B18" s="27">
        <v>518499</v>
      </c>
      <c r="C18" s="4">
        <f>B18/$B$20</f>
        <v>0.8673626770694628</v>
      </c>
      <c r="D18" s="28">
        <v>308123</v>
      </c>
      <c r="E18" s="4">
        <f>D18/$D$20</f>
        <v>0.829654780592751</v>
      </c>
      <c r="F18" s="34">
        <v>184547</v>
      </c>
      <c r="G18" s="4">
        <f>F18/F20</f>
        <v>1</v>
      </c>
      <c r="H18" s="35">
        <v>25829</v>
      </c>
      <c r="I18" s="5">
        <f>H18/H20</f>
        <v>0.61712142208629994</v>
      </c>
    </row>
    <row r="19" spans="1:12" ht="19.95" customHeight="1" x14ac:dyDescent="0.25">
      <c r="A19" s="29" t="s">
        <v>4</v>
      </c>
      <c r="B19" s="30">
        <v>79289</v>
      </c>
      <c r="C19" s="4">
        <f>B19/$B$20</f>
        <v>0.13263732293053726</v>
      </c>
      <c r="D19" s="31">
        <v>63264</v>
      </c>
      <c r="E19" s="4">
        <f>D19/$D$20</f>
        <v>0.17034521940724903</v>
      </c>
      <c r="F19" s="36">
        <v>0</v>
      </c>
      <c r="G19" s="21"/>
      <c r="H19" s="37">
        <v>16025</v>
      </c>
      <c r="I19" s="5">
        <f>H19/H20</f>
        <v>0.3828785779137</v>
      </c>
    </row>
    <row r="20" spans="1:12" ht="19.95" customHeight="1" x14ac:dyDescent="0.25">
      <c r="A20" s="23" t="s">
        <v>5</v>
      </c>
      <c r="B20" s="32">
        <v>597788</v>
      </c>
      <c r="C20" s="12"/>
      <c r="D20" s="32">
        <f>SUM(D18:D19)</f>
        <v>371387</v>
      </c>
      <c r="E20" s="5">
        <f>D20/$B$20</f>
        <v>0.62126874410326072</v>
      </c>
      <c r="F20" s="32">
        <f>SUM(F18:F19)</f>
        <v>184547</v>
      </c>
      <c r="G20" s="22">
        <f>F20/B20</f>
        <v>0.30871646804552783</v>
      </c>
      <c r="H20" s="32">
        <f>SUM(H18:H19)</f>
        <v>41854</v>
      </c>
      <c r="I20" s="5">
        <v>7.0000000000000007E-2</v>
      </c>
    </row>
    <row r="21" spans="1:12" ht="15.6" x14ac:dyDescent="0.25">
      <c r="A21" s="33"/>
      <c r="B21" s="9"/>
      <c r="C21" s="9"/>
      <c r="D21" s="9"/>
      <c r="E21" s="9"/>
      <c r="F21" s="9"/>
      <c r="G21" s="9"/>
      <c r="H21" s="9"/>
      <c r="I21" s="10"/>
    </row>
    <row r="22" spans="1:12" ht="19.95" customHeight="1" x14ac:dyDescent="0.25">
      <c r="A22" s="23" t="s">
        <v>11</v>
      </c>
      <c r="B22" s="24" t="s">
        <v>7</v>
      </c>
      <c r="C22" s="3" t="s">
        <v>0</v>
      </c>
      <c r="D22" s="25" t="s">
        <v>8</v>
      </c>
      <c r="E22" s="3" t="s">
        <v>0</v>
      </c>
      <c r="F22" s="25" t="s">
        <v>9</v>
      </c>
      <c r="G22" s="3" t="s">
        <v>0</v>
      </c>
      <c r="H22" s="25" t="s">
        <v>10</v>
      </c>
      <c r="I22" s="11" t="s">
        <v>0</v>
      </c>
    </row>
    <row r="23" spans="1:12" ht="19.95" customHeight="1" x14ac:dyDescent="0.25">
      <c r="A23" s="38" t="s">
        <v>3</v>
      </c>
      <c r="B23" s="39">
        <v>566052</v>
      </c>
      <c r="C23" s="22">
        <v>0.82899999999999996</v>
      </c>
      <c r="D23" s="39">
        <v>342215</v>
      </c>
      <c r="E23" s="22">
        <f>D23/$D$25</f>
        <v>0.784977807342501</v>
      </c>
      <c r="F23" s="39">
        <v>191246</v>
      </c>
      <c r="G23" s="22">
        <f>F23/F25</f>
        <v>1</v>
      </c>
      <c r="H23" s="39">
        <v>32591</v>
      </c>
      <c r="I23" s="5">
        <f>H23/$H$25</f>
        <v>0.58947692085081749</v>
      </c>
    </row>
    <row r="24" spans="1:12" ht="19.95" customHeight="1" x14ac:dyDescent="0.25">
      <c r="A24" s="29" t="s">
        <v>4</v>
      </c>
      <c r="B24" s="37">
        <v>116437</v>
      </c>
      <c r="C24" s="22">
        <v>0.17100000000000001</v>
      </c>
      <c r="D24" s="37">
        <v>93740</v>
      </c>
      <c r="E24" s="22">
        <f>D24/$D$25</f>
        <v>0.21502219265749906</v>
      </c>
      <c r="F24" s="36">
        <v>0</v>
      </c>
      <c r="G24" s="22">
        <v>0</v>
      </c>
      <c r="H24" s="37">
        <v>22697</v>
      </c>
      <c r="I24" s="5">
        <f>H24/$H$25</f>
        <v>0.41052307914918246</v>
      </c>
    </row>
    <row r="25" spans="1:12" ht="19.95" customHeight="1" x14ac:dyDescent="0.25">
      <c r="A25" s="23" t="s">
        <v>12</v>
      </c>
      <c r="B25" s="32">
        <v>682489</v>
      </c>
      <c r="C25" s="45"/>
      <c r="D25" s="32">
        <v>435955</v>
      </c>
      <c r="E25" s="22">
        <v>0.63900000000000001</v>
      </c>
      <c r="F25" s="32">
        <v>191246</v>
      </c>
      <c r="G25" s="22">
        <v>0.28000000000000003</v>
      </c>
      <c r="H25" s="32">
        <v>55288</v>
      </c>
      <c r="I25" s="5">
        <v>8.1000000000000003E-2</v>
      </c>
    </row>
    <row r="29" spans="1:12" ht="40.950000000000003" customHeight="1" x14ac:dyDescent="0.25">
      <c r="A29" s="40"/>
      <c r="B29" s="41" t="s">
        <v>21</v>
      </c>
      <c r="C29" s="13" t="s">
        <v>0</v>
      </c>
      <c r="D29" s="41" t="s">
        <v>22</v>
      </c>
      <c r="E29" s="14" t="s">
        <v>0</v>
      </c>
      <c r="F29" s="41" t="s">
        <v>1</v>
      </c>
      <c r="G29" s="14" t="s">
        <v>0</v>
      </c>
      <c r="H29" s="41" t="s">
        <v>15</v>
      </c>
      <c r="I29" s="14" t="s">
        <v>0</v>
      </c>
      <c r="J29" s="41" t="s">
        <v>16</v>
      </c>
      <c r="K29" s="14" t="s">
        <v>0</v>
      </c>
    </row>
    <row r="30" spans="1:12" ht="15.6" x14ac:dyDescent="0.25">
      <c r="A30" s="42" t="s">
        <v>23</v>
      </c>
      <c r="B30" s="32">
        <v>322791</v>
      </c>
      <c r="C30" s="15">
        <v>0.47299999999999998</v>
      </c>
      <c r="D30" s="32">
        <v>288001</v>
      </c>
      <c r="E30" s="16">
        <v>0.48199999999999998</v>
      </c>
      <c r="F30" s="32">
        <v>269417</v>
      </c>
      <c r="G30" s="16">
        <f>F30/F36</f>
        <v>0.45488497741758471</v>
      </c>
      <c r="H30" s="32">
        <v>277783</v>
      </c>
      <c r="I30" s="19">
        <f>H30/$H$36</f>
        <v>0.47838771064210861</v>
      </c>
      <c r="J30" s="32">
        <v>289396</v>
      </c>
      <c r="K30" s="19">
        <f>J30/J36</f>
        <v>0.48386697654199201</v>
      </c>
      <c r="L30" s="46"/>
    </row>
    <row r="31" spans="1:12" ht="15.6" x14ac:dyDescent="0.25">
      <c r="A31" s="42" t="s">
        <v>24</v>
      </c>
      <c r="B31" s="32">
        <v>255296</v>
      </c>
      <c r="C31" s="15">
        <v>0.374</v>
      </c>
      <c r="D31" s="32">
        <v>230573</v>
      </c>
      <c r="E31" s="16">
        <v>0.38600000000000001</v>
      </c>
      <c r="F31" s="32">
        <v>232636</v>
      </c>
      <c r="G31" s="16">
        <f>F31/F36</f>
        <v>0.39278375754505929</v>
      </c>
      <c r="H31" s="32">
        <v>209330</v>
      </c>
      <c r="I31" s="19">
        <f t="shared" ref="I31:I35" si="0">H31/$H$36</f>
        <v>0.36050046067870462</v>
      </c>
      <c r="J31" s="32">
        <v>220485</v>
      </c>
      <c r="K31" s="19">
        <f t="shared" ref="K31" si="1">J31/J36</f>
        <v>0.36864853115751811</v>
      </c>
      <c r="L31" s="46"/>
    </row>
    <row r="32" spans="1:12" ht="15.6" x14ac:dyDescent="0.25">
      <c r="A32" s="42" t="s">
        <v>25</v>
      </c>
      <c r="B32" s="32">
        <v>55575</v>
      </c>
      <c r="C32" s="15">
        <v>8.1000000000000003E-2</v>
      </c>
      <c r="D32" s="32">
        <v>44719</v>
      </c>
      <c r="E32" s="16">
        <v>7.4999999999999997E-2</v>
      </c>
      <c r="F32" s="32">
        <v>51731</v>
      </c>
      <c r="G32" s="16">
        <f>F32/F36</f>
        <v>8.7342872820902459E-2</v>
      </c>
      <c r="H32" s="32">
        <v>54807</v>
      </c>
      <c r="I32" s="19">
        <f t="shared" si="0"/>
        <v>9.438660845754436E-2</v>
      </c>
      <c r="J32" s="32">
        <v>53389</v>
      </c>
      <c r="K32" s="19">
        <f t="shared" ref="K32" si="2">J32/J36</f>
        <v>8.9265829557424473E-2</v>
      </c>
      <c r="L32" s="46"/>
    </row>
    <row r="33" spans="1:12" ht="16.95" customHeight="1" x14ac:dyDescent="0.25">
      <c r="A33" s="42" t="s">
        <v>26</v>
      </c>
      <c r="B33" s="32">
        <v>9112</v>
      </c>
      <c r="C33" s="15">
        <v>1.2999999999999999E-2</v>
      </c>
      <c r="D33" s="32">
        <v>8155</v>
      </c>
      <c r="E33" s="16">
        <v>1.4E-2</v>
      </c>
      <c r="F33" s="32">
        <v>7140</v>
      </c>
      <c r="G33" s="16">
        <f>F33/F36</f>
        <v>1.2055210839559327E-2</v>
      </c>
      <c r="H33" s="32">
        <v>7074</v>
      </c>
      <c r="I33" s="19">
        <f t="shared" si="0"/>
        <v>1.2182583761721474E-2</v>
      </c>
      <c r="J33" s="32">
        <v>6766</v>
      </c>
      <c r="K33" s="19">
        <f t="shared" ref="K33" si="3">J33/J36</f>
        <v>1.1312678693842063E-2</v>
      </c>
      <c r="L33" s="46"/>
    </row>
    <row r="34" spans="1:12" ht="15.6" x14ac:dyDescent="0.25">
      <c r="A34" s="42" t="s">
        <v>27</v>
      </c>
      <c r="B34" s="32">
        <v>39675</v>
      </c>
      <c r="C34" s="15">
        <v>5.8000000000000003E-2</v>
      </c>
      <c r="D34" s="32">
        <v>26295</v>
      </c>
      <c r="E34" s="16">
        <v>4.3999999999999997E-2</v>
      </c>
      <c r="F34" s="32">
        <v>31303</v>
      </c>
      <c r="G34" s="16">
        <f>F34/F36</f>
        <v>5.2852137942678658E-2</v>
      </c>
      <c r="H34" s="32">
        <v>31638</v>
      </c>
      <c r="I34" s="19">
        <f t="shared" si="0"/>
        <v>5.4485805068326836E-2</v>
      </c>
      <c r="J34" s="32">
        <v>27932</v>
      </c>
      <c r="K34" s="19">
        <f t="shared" ref="K34" si="4">J34/J36</f>
        <v>4.6702001371031115E-2</v>
      </c>
      <c r="L34" s="46"/>
    </row>
    <row r="35" spans="1:12" ht="15.6" x14ac:dyDescent="0.25">
      <c r="A35" s="42" t="s">
        <v>28</v>
      </c>
      <c r="B35" s="43">
        <v>40</v>
      </c>
      <c r="C35" s="17"/>
      <c r="D35" s="43">
        <v>45</v>
      </c>
      <c r="E35" s="18"/>
      <c r="F35" s="32">
        <v>48</v>
      </c>
      <c r="G35" s="19">
        <f>F35/F36</f>
        <v>8.1043434215524881E-5</v>
      </c>
      <c r="H35" s="32">
        <v>33</v>
      </c>
      <c r="I35" s="19">
        <f t="shared" si="0"/>
        <v>5.6831391594120532E-5</v>
      </c>
      <c r="J35" s="32">
        <v>122</v>
      </c>
      <c r="K35" s="19">
        <f t="shared" ref="K35" si="5">J35/J36</f>
        <v>2.0398267819224532E-4</v>
      </c>
      <c r="L35" s="46"/>
    </row>
    <row r="36" spans="1:12" ht="15.6" x14ac:dyDescent="0.25">
      <c r="A36" s="23" t="s">
        <v>7</v>
      </c>
      <c r="B36" s="44">
        <v>682489</v>
      </c>
      <c r="C36" s="20"/>
      <c r="D36" s="44">
        <v>597788</v>
      </c>
      <c r="E36" s="20">
        <f>D36/B36-1</f>
        <v>-0.12410602954772898</v>
      </c>
      <c r="F36" s="44">
        <v>592275</v>
      </c>
      <c r="G36" s="20">
        <f>F36/D36-1</f>
        <v>-9.2223330009970628E-3</v>
      </c>
      <c r="H36" s="44">
        <f>SUM(H30:H35)</f>
        <v>580665</v>
      </c>
      <c r="I36" s="20">
        <f>H36/F36-1</f>
        <v>-1.9602380650880047E-2</v>
      </c>
      <c r="J36" s="44">
        <f>SUM(J30:J35)</f>
        <v>598090</v>
      </c>
      <c r="K36" s="20">
        <f>J36/H36-1</f>
        <v>3.0008696925077238E-2</v>
      </c>
    </row>
  </sheetData>
  <mergeCells count="1">
    <mergeCell ref="A1:I1"/>
  </mergeCells>
  <phoneticPr fontId="1" type="noConversion"/>
  <pageMargins left="0.7" right="0.7" top="0.75" bottom="0.75" header="0.3" footer="0.3"/>
  <pageSetup paperSize="9" scale="8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</dc:creator>
  <cp:lastModifiedBy>manuel gonzález</cp:lastModifiedBy>
  <cp:lastPrinted>2024-04-10T09:58:37Z</cp:lastPrinted>
  <dcterms:created xsi:type="dcterms:W3CDTF">2024-04-09T07:14:14Z</dcterms:created>
  <dcterms:modified xsi:type="dcterms:W3CDTF">2026-04-07T11:14:03Z</dcterms:modified>
</cp:coreProperties>
</file>